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umo\Box Sync\Jmumo Private\07. DRC\01. Ilima School Maintenance\02. Ilima School Renovations\04. Tender Documents\"/>
    </mc:Choice>
  </mc:AlternateContent>
  <xr:revisionPtr revIDLastSave="0" documentId="13_ncr:1_{CFE78E83-B741-4F31-8DE8-88A33463FBB4}" xr6:coauthVersionLast="47" xr6:coauthVersionMax="47" xr10:uidLastSave="{00000000-0000-0000-0000-000000000000}"/>
  <bookViews>
    <workbookView xWindow="-108" yWindow="-108" windowWidth="23256" windowHeight="14016" xr2:uid="{E9224E25-E1D8-44D8-9DEF-8B745A777D7F}"/>
  </bookViews>
  <sheets>
    <sheet name="ECDE Class room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7" l="1"/>
  <c r="F43" i="7"/>
  <c r="F49" i="7"/>
  <c r="F46" i="7"/>
  <c r="F39" i="7"/>
  <c r="C37" i="7"/>
  <c r="F37" i="7" s="1"/>
  <c r="C24" i="7"/>
  <c r="F24" i="7" s="1"/>
  <c r="C23" i="7"/>
  <c r="F23" i="7" s="1"/>
  <c r="C22" i="7"/>
  <c r="F22" i="7" s="1"/>
  <c r="C21" i="7"/>
  <c r="F21" i="7" s="1"/>
  <c r="F18" i="7"/>
  <c r="F17" i="7"/>
  <c r="F15" i="7"/>
  <c r="F9" i="7"/>
  <c r="F16" i="7"/>
  <c r="C8" i="7"/>
  <c r="F8" i="7" s="1"/>
  <c r="C7" i="7"/>
  <c r="F7" i="7" s="1"/>
  <c r="C14" i="7"/>
  <c r="F14" i="7" s="1"/>
  <c r="C13" i="7"/>
  <c r="F13" i="7" s="1"/>
  <c r="C12" i="7"/>
  <c r="F12" i="7" s="1"/>
  <c r="C6" i="7"/>
  <c r="F6" i="7" s="1"/>
  <c r="C5" i="7"/>
  <c r="F5" i="7" l="1"/>
  <c r="F64" i="7" s="1"/>
  <c r="F65" i="7" l="1"/>
  <c r="F66" i="7" s="1"/>
</calcChain>
</file>

<file path=xl/sharedStrings.xml><?xml version="1.0" encoding="utf-8"?>
<sst xmlns="http://schemas.openxmlformats.org/spreadsheetml/2006/main" count="82" uniqueCount="54">
  <si>
    <t>CM</t>
  </si>
  <si>
    <t>Furniture</t>
  </si>
  <si>
    <t>L</t>
  </si>
  <si>
    <t>No.</t>
  </si>
  <si>
    <t>Item</t>
  </si>
  <si>
    <t>Description</t>
  </si>
  <si>
    <t>QTY</t>
  </si>
  <si>
    <t>UNIT</t>
  </si>
  <si>
    <t>RATE</t>
  </si>
  <si>
    <t>Amount</t>
  </si>
  <si>
    <t>A</t>
  </si>
  <si>
    <t>SM</t>
  </si>
  <si>
    <t>B</t>
  </si>
  <si>
    <t>C</t>
  </si>
  <si>
    <t>D</t>
  </si>
  <si>
    <t>Sum</t>
  </si>
  <si>
    <t>E</t>
  </si>
  <si>
    <t>F</t>
  </si>
  <si>
    <t>G</t>
  </si>
  <si>
    <t>H</t>
  </si>
  <si>
    <t>Reinforced Concrete ring beam. Rate to include reinforcement bars and related formwork.</t>
  </si>
  <si>
    <t>I</t>
  </si>
  <si>
    <t>J</t>
  </si>
  <si>
    <t>K</t>
  </si>
  <si>
    <t>Gauge28 roofing including the timber structure, nails and all the associated materials.</t>
  </si>
  <si>
    <t>Subtotal</t>
  </si>
  <si>
    <t>Add 18% VAT</t>
  </si>
  <si>
    <t>Substructure</t>
  </si>
  <si>
    <t>Superstructure</t>
  </si>
  <si>
    <t>Roofing, Windows, Doors, Accessories</t>
  </si>
  <si>
    <t xml:space="preserve">Total For School Latrines to Summary </t>
  </si>
  <si>
    <t>Trench  Excavation up to a not exeeding 1.5Metres</t>
  </si>
  <si>
    <t>Reinforced strip footing concreting of the trenches. Rate to include reinforcement and formwork.</t>
  </si>
  <si>
    <t>SubstructureMasonry walling in cement sand 1:3 Mix</t>
  </si>
  <si>
    <t xml:space="preserve">Back filling to sides of foundations </t>
  </si>
  <si>
    <t>Cart away of excess spoil and spreading as directed. No spoil shall be left in piles at the site.</t>
  </si>
  <si>
    <t>Supply and handpacking of 300mm thick Hardcore to foundations.</t>
  </si>
  <si>
    <t>50mm thick quarry dust or murram blinding the handpacked hardcore, and compaction to 85%MDD</t>
  </si>
  <si>
    <t>Ant termite treatment to foundations to a guarantee of 10years.</t>
  </si>
  <si>
    <t>150mm thick Reinforced concrete bed Slab in class 25concrete (1:1.5:3) mix. Rate to allow for the related formwork.</t>
  </si>
  <si>
    <t>200mm thick Superstructure walling in baked bricks to approval. Allow for provision of DPC below all walls</t>
  </si>
  <si>
    <t>Plaster work inside the walls in 1:3 cement/Sand Mortar internally.</t>
  </si>
  <si>
    <t>Ditto to external wall surfaces</t>
  </si>
  <si>
    <t>Rain water Goods</t>
  </si>
  <si>
    <t>Site preparation and earth works</t>
  </si>
  <si>
    <r>
      <t xml:space="preserve">Allow a provisional sum of </t>
    </r>
    <r>
      <rPr>
        <b/>
        <sz val="11"/>
        <color theme="1"/>
        <rFont val="Book Antiqua"/>
        <family val="1"/>
      </rPr>
      <t>$600.00</t>
    </r>
    <r>
      <rPr>
        <sz val="11"/>
        <color theme="1"/>
        <rFont val="Book Antiqua"/>
        <family val="1"/>
      </rPr>
      <t xml:space="preserve"> for the supply of basic furniture for the ECDE pupils including basic play items.</t>
    </r>
  </si>
  <si>
    <r>
      <t xml:space="preserve">Allow a provisional sum of </t>
    </r>
    <r>
      <rPr>
        <b/>
        <sz val="11"/>
        <color theme="1"/>
        <rFont val="Book Antiqua"/>
        <family val="1"/>
      </rPr>
      <t>$300 .00</t>
    </r>
    <r>
      <rPr>
        <sz val="11"/>
        <color theme="1"/>
        <rFont val="Book Antiqua"/>
        <family val="1"/>
      </rPr>
      <t xml:space="preserve"> for rain water goods supply and fixing. These are such as gutters, down pipes and safe drainage without causing damage to the adjascent structures or path ways.</t>
    </r>
  </si>
  <si>
    <t>Class Over all Size 8M x 7.2M.</t>
  </si>
  <si>
    <t>Supply and fix doors of overall size 900mm wide by 2400mm high on the classroom entrances. These should include all the necessary ironmongery and finishing the doors to approval.</t>
  </si>
  <si>
    <r>
      <rPr>
        <b/>
        <sz val="11"/>
        <color theme="1"/>
        <rFont val="Book Antiqua"/>
        <family val="1"/>
      </rPr>
      <t>1000</t>
    </r>
    <r>
      <rPr>
        <sz val="11"/>
        <color theme="1"/>
        <rFont val="Book Antiqua"/>
        <family val="1"/>
      </rPr>
      <t>Gauge DPM underlay supply and fixing. Allow for overlaps.</t>
    </r>
  </si>
  <si>
    <r>
      <t xml:space="preserve">Supply and fix size </t>
    </r>
    <r>
      <rPr>
        <b/>
        <sz val="11"/>
        <color theme="1"/>
        <rFont val="Book Antiqua"/>
        <family val="1"/>
      </rPr>
      <t>A142</t>
    </r>
    <r>
      <rPr>
        <sz val="11"/>
        <color theme="1"/>
        <rFont val="Book Antiqua"/>
        <family val="1"/>
      </rPr>
      <t xml:space="preserve"> BRC reinforcement mesh, allow for laps of at least 150mm.</t>
    </r>
  </si>
  <si>
    <r>
      <t xml:space="preserve">Site clearance up to a maximum of </t>
    </r>
    <r>
      <rPr>
        <b/>
        <sz val="11"/>
        <color theme="1"/>
        <rFont val="Book Antiqua"/>
        <family val="1"/>
      </rPr>
      <t>7 x 4Metres</t>
    </r>
  </si>
  <si>
    <r>
      <t xml:space="preserve">Supply and install Windows overall size </t>
    </r>
    <r>
      <rPr>
        <b/>
        <sz val="11"/>
        <color theme="1"/>
        <rFont val="Book Antiqua"/>
        <family val="1"/>
      </rPr>
      <t>1500mm x 1500mm</t>
    </r>
    <r>
      <rPr>
        <sz val="11"/>
        <color theme="1"/>
        <rFont val="Book Antiqua"/>
        <family val="1"/>
      </rPr>
      <t>. Inclusive of all accessories, and varnishing.</t>
    </r>
  </si>
  <si>
    <r>
      <t xml:space="preserve">Supply and fix panel timber doors of overall size </t>
    </r>
    <r>
      <rPr>
        <b/>
        <sz val="11"/>
        <color theme="1"/>
        <rFont val="Book Antiqua"/>
        <family val="1"/>
      </rPr>
      <t>900mm wide by 2400mm high</t>
    </r>
    <r>
      <rPr>
        <sz val="11"/>
        <color theme="1"/>
        <rFont val="Book Antiqua"/>
        <family val="1"/>
      </rPr>
      <t xml:space="preserve"> on the latrines entrances. These should include all the necessary ironmongery and finishing the doors to approval.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</si>
</sst>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u/>
      <sz val="11"/>
      <color theme="1"/>
      <name val="Book Antiqua"/>
      <family val="1"/>
    </font>
    <font>
      <u/>
      <sz val="11"/>
      <color theme="1"/>
      <name val="Book Antiqua"/>
      <family val="1"/>
    </font>
    <font>
      <b/>
      <i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2" xfId="0" applyFont="1" applyBorder="1"/>
    <xf numFmtId="0" fontId="4" fillId="0" borderId="2" xfId="0" applyFont="1" applyBorder="1" applyAlignment="1">
      <alignment wrapText="1"/>
    </xf>
    <xf numFmtId="43" fontId="2" fillId="0" borderId="0" xfId="1" applyFont="1"/>
    <xf numFmtId="43" fontId="2" fillId="0" borderId="3" xfId="1" applyFont="1" applyBorder="1"/>
    <xf numFmtId="43" fontId="3" fillId="0" borderId="3" xfId="1" applyFont="1" applyBorder="1"/>
    <xf numFmtId="1" fontId="2" fillId="0" borderId="2" xfId="0" applyNumberFormat="1" applyFont="1" applyBorder="1"/>
    <xf numFmtId="1" fontId="3" fillId="0" borderId="2" xfId="0" applyNumberFormat="1" applyFont="1" applyBorder="1"/>
    <xf numFmtId="1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2" xfId="0" applyNumberFormat="1" applyFont="1" applyBorder="1"/>
    <xf numFmtId="0" fontId="6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1" fontId="5" fillId="0" borderId="2" xfId="0" applyNumberFormat="1" applyFont="1" applyBorder="1"/>
    <xf numFmtId="0" fontId="5" fillId="0" borderId="2" xfId="0" applyFont="1" applyBorder="1"/>
    <xf numFmtId="43" fontId="5" fillId="0" borderId="3" xfId="1" applyFont="1" applyFill="1" applyBorder="1"/>
    <xf numFmtId="0" fontId="3" fillId="0" borderId="1" xfId="0" applyFont="1" applyBorder="1"/>
    <xf numFmtId="43" fontId="3" fillId="0" borderId="6" xfId="1" applyFont="1" applyBorder="1"/>
    <xf numFmtId="0" fontId="3" fillId="0" borderId="5" xfId="0" applyFont="1" applyBorder="1"/>
    <xf numFmtId="43" fontId="3" fillId="0" borderId="7" xfId="1" applyFont="1" applyBorder="1"/>
    <xf numFmtId="1" fontId="3" fillId="0" borderId="1" xfId="0" applyNumberFormat="1" applyFont="1" applyBorder="1"/>
    <xf numFmtId="1" fontId="3" fillId="0" borderId="5" xfId="0" applyNumberFormat="1" applyFont="1" applyBorder="1"/>
    <xf numFmtId="0" fontId="5" fillId="2" borderId="10" xfId="0" applyFont="1" applyFill="1" applyBorder="1" applyAlignment="1">
      <alignment horizontal="center"/>
    </xf>
    <xf numFmtId="1" fontId="5" fillId="2" borderId="10" xfId="0" applyNumberFormat="1" applyFont="1" applyFill="1" applyBorder="1"/>
    <xf numFmtId="0" fontId="5" fillId="2" borderId="10" xfId="0" applyFont="1" applyFill="1" applyBorder="1"/>
    <xf numFmtId="43" fontId="5" fillId="2" borderId="12" xfId="1" applyFont="1" applyFill="1" applyBorder="1"/>
    <xf numFmtId="43" fontId="5" fillId="2" borderId="11" xfId="1" applyFont="1" applyFill="1" applyBorder="1" applyAlignment="1">
      <alignment horizontal="right"/>
    </xf>
    <xf numFmtId="43" fontId="5" fillId="0" borderId="4" xfId="1" applyFont="1" applyFill="1" applyBorder="1" applyAlignment="1">
      <alignment horizontal="right"/>
    </xf>
    <xf numFmtId="43" fontId="2" fillId="0" borderId="4" xfId="1" applyFont="1" applyBorder="1" applyAlignment="1">
      <alignment horizontal="right"/>
    </xf>
    <xf numFmtId="43" fontId="3" fillId="0" borderId="8" xfId="1" applyFont="1" applyBorder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9" xfId="1" applyFont="1" applyBorder="1" applyAlignment="1">
      <alignment horizontal="right"/>
    </xf>
    <xf numFmtId="43" fontId="2" fillId="0" borderId="0" xfId="1" applyFont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1" fontId="4" fillId="2" borderId="2" xfId="0" applyNumberFormat="1" applyFont="1" applyFill="1" applyBorder="1"/>
    <xf numFmtId="0" fontId="4" fillId="2" borderId="2" xfId="0" applyFont="1" applyFill="1" applyBorder="1"/>
    <xf numFmtId="43" fontId="4" fillId="2" borderId="4" xfId="1" applyFont="1" applyFill="1" applyBorder="1" applyAlignment="1">
      <alignment horizontal="right"/>
    </xf>
    <xf numFmtId="43" fontId="4" fillId="2" borderId="3" xfId="1" applyFont="1" applyFill="1" applyBorder="1"/>
    <xf numFmtId="0" fontId="4" fillId="2" borderId="10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CAC21-84FD-44DE-A69B-EA344B380276}">
  <dimension ref="A1:F67"/>
  <sheetViews>
    <sheetView tabSelected="1" topLeftCell="A22" workbookViewId="0">
      <selection activeCell="B41" sqref="B41"/>
    </sheetView>
  </sheetViews>
  <sheetFormatPr defaultRowHeight="14.4" x14ac:dyDescent="0.3"/>
  <cols>
    <col min="1" max="1" width="6.6640625" style="14" customWidth="1"/>
    <col min="2" max="2" width="51.21875" style="4" customWidth="1"/>
    <col min="3" max="3" width="7.21875" style="12" customWidth="1"/>
    <col min="4" max="4" width="8.6640625" style="1" customWidth="1"/>
    <col min="5" max="5" width="9.77734375" style="42" customWidth="1"/>
    <col min="6" max="6" width="14.44140625" style="7" customWidth="1"/>
    <col min="7" max="16384" width="8.88671875" style="1"/>
  </cols>
  <sheetData>
    <row r="1" spans="1:6" x14ac:dyDescent="0.3">
      <c r="A1" s="43" t="s">
        <v>4</v>
      </c>
      <c r="B1" s="44" t="s">
        <v>5</v>
      </c>
      <c r="C1" s="45" t="s">
        <v>6</v>
      </c>
      <c r="D1" s="46" t="s">
        <v>7</v>
      </c>
      <c r="E1" s="47" t="s">
        <v>8</v>
      </c>
      <c r="F1" s="48" t="s">
        <v>9</v>
      </c>
    </row>
    <row r="2" spans="1:6" ht="15" thickBot="1" x14ac:dyDescent="0.35">
      <c r="A2" s="32"/>
      <c r="B2" s="49" t="s">
        <v>47</v>
      </c>
      <c r="C2" s="33"/>
      <c r="D2" s="34"/>
      <c r="E2" s="36"/>
      <c r="F2" s="35"/>
    </row>
    <row r="3" spans="1:6" x14ac:dyDescent="0.3">
      <c r="A3" s="21"/>
      <c r="B3" s="22"/>
      <c r="C3" s="23"/>
      <c r="D3" s="24"/>
      <c r="E3" s="37"/>
      <c r="F3" s="25"/>
    </row>
    <row r="4" spans="1:6" x14ac:dyDescent="0.3">
      <c r="A4" s="21"/>
      <c r="B4" s="6" t="s">
        <v>44</v>
      </c>
      <c r="C4" s="23"/>
      <c r="D4" s="24"/>
      <c r="E4" s="37"/>
      <c r="F4" s="25"/>
    </row>
    <row r="5" spans="1:6" x14ac:dyDescent="0.3">
      <c r="A5" s="13" t="s">
        <v>10</v>
      </c>
      <c r="B5" s="3" t="s">
        <v>51</v>
      </c>
      <c r="C5" s="10">
        <f>9*9</f>
        <v>81</v>
      </c>
      <c r="D5" s="2" t="s">
        <v>11</v>
      </c>
      <c r="E5" s="38"/>
      <c r="F5" s="8">
        <f>C5*E5</f>
        <v>0</v>
      </c>
    </row>
    <row r="6" spans="1:6" x14ac:dyDescent="0.3">
      <c r="A6" s="13" t="s">
        <v>12</v>
      </c>
      <c r="B6" s="3" t="s">
        <v>31</v>
      </c>
      <c r="C6" s="10">
        <f>40*1.2</f>
        <v>48</v>
      </c>
      <c r="D6" s="2" t="s">
        <v>0</v>
      </c>
      <c r="E6" s="38"/>
      <c r="F6" s="8">
        <f>C6*E6</f>
        <v>0</v>
      </c>
    </row>
    <row r="7" spans="1:6" ht="28.8" x14ac:dyDescent="0.3">
      <c r="A7" s="13" t="s">
        <v>13</v>
      </c>
      <c r="B7" s="3" t="s">
        <v>35</v>
      </c>
      <c r="C7" s="10">
        <f>40*0.2*1</f>
        <v>8</v>
      </c>
      <c r="D7" s="2" t="s">
        <v>0</v>
      </c>
      <c r="E7" s="38"/>
      <c r="F7" s="8">
        <f>C7*E7</f>
        <v>0</v>
      </c>
    </row>
    <row r="8" spans="1:6" ht="28.8" x14ac:dyDescent="0.3">
      <c r="A8" s="13" t="s">
        <v>14</v>
      </c>
      <c r="B8" s="3" t="s">
        <v>36</v>
      </c>
      <c r="C8" s="10">
        <f>(1*8*0.3)+(5*8*0.3)</f>
        <v>14.4</v>
      </c>
      <c r="D8" s="2" t="s">
        <v>0</v>
      </c>
      <c r="E8" s="38"/>
      <c r="F8" s="8">
        <f>C8*E8</f>
        <v>0</v>
      </c>
    </row>
    <row r="9" spans="1:6" ht="28.8" x14ac:dyDescent="0.3">
      <c r="A9" s="13" t="s">
        <v>16</v>
      </c>
      <c r="B9" s="3" t="s">
        <v>37</v>
      </c>
      <c r="C9" s="10">
        <v>60</v>
      </c>
      <c r="D9" s="2" t="s">
        <v>11</v>
      </c>
      <c r="E9" s="38"/>
      <c r="F9" s="8">
        <f>C9*E9</f>
        <v>0</v>
      </c>
    </row>
    <row r="10" spans="1:6" x14ac:dyDescent="0.3">
      <c r="A10" s="13"/>
      <c r="B10" s="3"/>
      <c r="C10" s="10"/>
      <c r="D10" s="2"/>
      <c r="E10" s="38"/>
      <c r="F10" s="8"/>
    </row>
    <row r="11" spans="1:6" x14ac:dyDescent="0.3">
      <c r="A11" s="13"/>
      <c r="B11" s="6" t="s">
        <v>27</v>
      </c>
      <c r="C11" s="10"/>
      <c r="D11" s="2"/>
      <c r="E11" s="38"/>
      <c r="F11" s="8"/>
    </row>
    <row r="12" spans="1:6" ht="28.8" x14ac:dyDescent="0.3">
      <c r="A12" s="13" t="s">
        <v>17</v>
      </c>
      <c r="B12" s="3" t="s">
        <v>32</v>
      </c>
      <c r="C12" s="10">
        <f>40*0.6*0.2</f>
        <v>4.8000000000000007</v>
      </c>
      <c r="D12" s="2" t="s">
        <v>0</v>
      </c>
      <c r="E12" s="38"/>
      <c r="F12" s="8">
        <f>C12*E12</f>
        <v>0</v>
      </c>
    </row>
    <row r="13" spans="1:6" x14ac:dyDescent="0.3">
      <c r="A13" s="13" t="s">
        <v>18</v>
      </c>
      <c r="B13" s="3" t="s">
        <v>33</v>
      </c>
      <c r="C13" s="10">
        <f>40*1</f>
        <v>40</v>
      </c>
      <c r="D13" s="2" t="s">
        <v>11</v>
      </c>
      <c r="E13" s="38"/>
      <c r="F13" s="8">
        <f>C13*E13</f>
        <v>0</v>
      </c>
    </row>
    <row r="14" spans="1:6" x14ac:dyDescent="0.3">
      <c r="A14" s="13" t="s">
        <v>19</v>
      </c>
      <c r="B14" s="3" t="s">
        <v>34</v>
      </c>
      <c r="C14" s="10">
        <f>40*0.4*1</f>
        <v>16</v>
      </c>
      <c r="D14" s="2" t="s">
        <v>0</v>
      </c>
      <c r="E14" s="38"/>
      <c r="F14" s="8">
        <f>C14*E14</f>
        <v>0</v>
      </c>
    </row>
    <row r="15" spans="1:6" ht="28.8" x14ac:dyDescent="0.3">
      <c r="A15" s="13" t="s">
        <v>21</v>
      </c>
      <c r="B15" s="3" t="s">
        <v>38</v>
      </c>
      <c r="C15" s="10">
        <v>60</v>
      </c>
      <c r="D15" s="2" t="s">
        <v>11</v>
      </c>
      <c r="E15" s="38"/>
      <c r="F15" s="8">
        <f t="shared" ref="F15:F18" si="0">C15*E15</f>
        <v>0</v>
      </c>
    </row>
    <row r="16" spans="1:6" ht="28.8" x14ac:dyDescent="0.3">
      <c r="A16" s="13" t="s">
        <v>22</v>
      </c>
      <c r="B16" s="3" t="s">
        <v>49</v>
      </c>
      <c r="C16" s="10">
        <v>60</v>
      </c>
      <c r="D16" s="2" t="s">
        <v>11</v>
      </c>
      <c r="E16" s="38"/>
      <c r="F16" s="8">
        <f t="shared" si="0"/>
        <v>0</v>
      </c>
    </row>
    <row r="17" spans="1:6" ht="28.8" x14ac:dyDescent="0.3">
      <c r="A17" s="13" t="s">
        <v>23</v>
      </c>
      <c r="B17" s="3" t="s">
        <v>50</v>
      </c>
      <c r="C17" s="10">
        <v>60</v>
      </c>
      <c r="D17" s="2" t="s">
        <v>11</v>
      </c>
      <c r="E17" s="38"/>
      <c r="F17" s="8">
        <f t="shared" si="0"/>
        <v>0</v>
      </c>
    </row>
    <row r="18" spans="1:6" ht="43.2" x14ac:dyDescent="0.3">
      <c r="A18" s="13" t="s">
        <v>2</v>
      </c>
      <c r="B18" s="3" t="s">
        <v>39</v>
      </c>
      <c r="C18" s="10">
        <v>60</v>
      </c>
      <c r="D18" s="2" t="s">
        <v>11</v>
      </c>
      <c r="F18" s="8">
        <f t="shared" si="0"/>
        <v>0</v>
      </c>
    </row>
    <row r="19" spans="1:6" x14ac:dyDescent="0.3">
      <c r="A19" s="13"/>
      <c r="B19" s="3"/>
      <c r="C19" s="10"/>
      <c r="D19" s="2"/>
      <c r="E19" s="38"/>
      <c r="F19" s="8"/>
    </row>
    <row r="20" spans="1:6" ht="18" customHeight="1" x14ac:dyDescent="0.3">
      <c r="A20" s="13"/>
      <c r="B20" s="6" t="s">
        <v>28</v>
      </c>
      <c r="C20" s="15"/>
      <c r="D20" s="2"/>
      <c r="E20" s="38"/>
      <c r="F20" s="8"/>
    </row>
    <row r="21" spans="1:6" ht="34.799999999999997" customHeight="1" x14ac:dyDescent="0.3">
      <c r="A21" s="13" t="s">
        <v>19</v>
      </c>
      <c r="B21" s="3" t="s">
        <v>40</v>
      </c>
      <c r="C21" s="10">
        <f>40*3.1</f>
        <v>124</v>
      </c>
      <c r="D21" s="2" t="s">
        <v>11</v>
      </c>
      <c r="E21" s="38"/>
      <c r="F21" s="8">
        <f>C21*E21</f>
        <v>0</v>
      </c>
    </row>
    <row r="22" spans="1:6" ht="28.8" x14ac:dyDescent="0.3">
      <c r="A22" s="13" t="s">
        <v>21</v>
      </c>
      <c r="B22" s="3" t="s">
        <v>20</v>
      </c>
      <c r="C22" s="10">
        <f>40*0.2*0.3</f>
        <v>2.4</v>
      </c>
      <c r="D22" s="2" t="s">
        <v>0</v>
      </c>
      <c r="E22" s="38"/>
      <c r="F22" s="8">
        <f>C22*E22</f>
        <v>0</v>
      </c>
    </row>
    <row r="23" spans="1:6" ht="28.8" x14ac:dyDescent="0.3">
      <c r="A23" s="13" t="s">
        <v>22</v>
      </c>
      <c r="B23" s="3" t="s">
        <v>41</v>
      </c>
      <c r="C23" s="10">
        <f>(31*3.1)+(8*3.1)</f>
        <v>120.9</v>
      </c>
      <c r="D23" s="2" t="s">
        <v>11</v>
      </c>
      <c r="E23" s="38"/>
      <c r="F23" s="8">
        <f>C23*E23</f>
        <v>0</v>
      </c>
    </row>
    <row r="24" spans="1:6" x14ac:dyDescent="0.3">
      <c r="A24" s="13" t="s">
        <v>23</v>
      </c>
      <c r="B24" s="3" t="s">
        <v>42</v>
      </c>
      <c r="C24" s="10">
        <f>31*3.1</f>
        <v>96.100000000000009</v>
      </c>
      <c r="D24" s="2" t="s">
        <v>11</v>
      </c>
      <c r="E24" s="38"/>
      <c r="F24" s="8">
        <f t="shared" ref="F24" si="1">C24*E24</f>
        <v>0</v>
      </c>
    </row>
    <row r="25" spans="1:6" x14ac:dyDescent="0.3">
      <c r="A25" s="13"/>
      <c r="B25" s="3"/>
      <c r="C25" s="10"/>
      <c r="D25" s="2"/>
      <c r="E25" s="38"/>
      <c r="F25" s="8"/>
    </row>
    <row r="26" spans="1:6" x14ac:dyDescent="0.3">
      <c r="A26" s="13"/>
      <c r="B26" s="3"/>
      <c r="C26" s="10"/>
      <c r="D26" s="2"/>
      <c r="E26" s="38"/>
      <c r="F26" s="8"/>
    </row>
    <row r="27" spans="1:6" x14ac:dyDescent="0.3">
      <c r="A27" s="13"/>
      <c r="B27" s="3"/>
      <c r="C27" s="10"/>
      <c r="D27" s="2"/>
      <c r="E27" s="38"/>
      <c r="F27" s="8"/>
    </row>
    <row r="28" spans="1:6" x14ac:dyDescent="0.3">
      <c r="A28" s="13"/>
      <c r="B28" s="3"/>
      <c r="C28" s="10"/>
      <c r="D28" s="2"/>
      <c r="E28" s="38"/>
      <c r="F28" s="8"/>
    </row>
    <row r="29" spans="1:6" x14ac:dyDescent="0.3">
      <c r="A29" s="13"/>
      <c r="B29" s="3"/>
      <c r="C29" s="10"/>
      <c r="D29" s="2"/>
      <c r="E29" s="38"/>
      <c r="F29" s="8"/>
    </row>
    <row r="30" spans="1:6" x14ac:dyDescent="0.3">
      <c r="A30" s="13"/>
      <c r="B30" s="3"/>
      <c r="C30" s="10"/>
      <c r="D30" s="2"/>
      <c r="E30" s="38"/>
      <c r="F30" s="8"/>
    </row>
    <row r="31" spans="1:6" x14ac:dyDescent="0.3">
      <c r="A31" s="13"/>
      <c r="B31" s="3"/>
      <c r="C31" s="10"/>
      <c r="D31" s="2"/>
      <c r="E31" s="38"/>
      <c r="F31" s="8"/>
    </row>
    <row r="32" spans="1:6" x14ac:dyDescent="0.3">
      <c r="A32" s="13"/>
      <c r="B32" s="3"/>
      <c r="C32" s="10"/>
      <c r="D32" s="2"/>
      <c r="E32" s="38"/>
      <c r="F32" s="8"/>
    </row>
    <row r="33" spans="1:6" x14ac:dyDescent="0.3">
      <c r="A33" s="13"/>
      <c r="B33" s="3"/>
      <c r="C33" s="10"/>
      <c r="D33" s="2"/>
      <c r="E33" s="38"/>
      <c r="F33" s="8"/>
    </row>
    <row r="34" spans="1:6" x14ac:dyDescent="0.3">
      <c r="A34" s="13"/>
      <c r="B34" s="3"/>
      <c r="C34" s="10"/>
      <c r="D34" s="2"/>
      <c r="E34" s="38"/>
      <c r="F34" s="8"/>
    </row>
    <row r="35" spans="1:6" x14ac:dyDescent="0.3">
      <c r="A35" s="13"/>
      <c r="B35" s="3"/>
      <c r="C35" s="10"/>
      <c r="D35" s="2"/>
      <c r="E35" s="38"/>
      <c r="F35" s="8"/>
    </row>
    <row r="36" spans="1:6" ht="18" customHeight="1" x14ac:dyDescent="0.3">
      <c r="A36" s="13"/>
      <c r="B36" s="6" t="s">
        <v>29</v>
      </c>
      <c r="C36" s="10"/>
      <c r="D36" s="2"/>
      <c r="E36" s="38"/>
      <c r="F36" s="8"/>
    </row>
    <row r="37" spans="1:6" ht="28.8" x14ac:dyDescent="0.3">
      <c r="A37" s="13" t="s">
        <v>10</v>
      </c>
      <c r="B37" s="3" t="s">
        <v>24</v>
      </c>
      <c r="C37" s="10">
        <f>5*9*2</f>
        <v>90</v>
      </c>
      <c r="D37" s="2" t="s">
        <v>11</v>
      </c>
      <c r="E37" s="38"/>
      <c r="F37" s="8">
        <f>C37*E37</f>
        <v>0</v>
      </c>
    </row>
    <row r="38" spans="1:6" x14ac:dyDescent="0.3">
      <c r="A38" s="13"/>
      <c r="B38" s="3"/>
      <c r="C38" s="10"/>
      <c r="D38" s="2"/>
      <c r="E38" s="38"/>
      <c r="F38" s="8"/>
    </row>
    <row r="39" spans="1:6" ht="28.8" x14ac:dyDescent="0.3">
      <c r="A39" s="13" t="s">
        <v>12</v>
      </c>
      <c r="B39" s="3" t="s">
        <v>52</v>
      </c>
      <c r="C39" s="10">
        <v>4</v>
      </c>
      <c r="D39" s="2" t="s">
        <v>3</v>
      </c>
      <c r="E39" s="38"/>
      <c r="F39" s="8">
        <f>C39*E39</f>
        <v>0</v>
      </c>
    </row>
    <row r="40" spans="1:6" x14ac:dyDescent="0.3">
      <c r="A40" s="13"/>
      <c r="B40" s="3"/>
      <c r="C40" s="10"/>
      <c r="D40" s="2"/>
      <c r="E40" s="38"/>
      <c r="F40" s="8"/>
    </row>
    <row r="41" spans="1:6" ht="57.6" x14ac:dyDescent="0.3">
      <c r="A41" s="13" t="s">
        <v>13</v>
      </c>
      <c r="B41" s="3" t="s">
        <v>53</v>
      </c>
      <c r="C41" s="10">
        <v>2</v>
      </c>
      <c r="D41" s="2" t="s">
        <v>3</v>
      </c>
      <c r="E41" s="38"/>
      <c r="F41" s="8">
        <f>C41*E41</f>
        <v>0</v>
      </c>
    </row>
    <row r="42" spans="1:6" x14ac:dyDescent="0.3">
      <c r="A42" s="13"/>
      <c r="B42" s="3"/>
      <c r="C42" s="10"/>
      <c r="D42" s="2"/>
      <c r="E42" s="38"/>
      <c r="F42" s="8"/>
    </row>
    <row r="43" spans="1:6" ht="57.6" x14ac:dyDescent="0.3">
      <c r="A43" s="13" t="s">
        <v>14</v>
      </c>
      <c r="B43" s="3" t="s">
        <v>48</v>
      </c>
      <c r="C43" s="10">
        <v>2</v>
      </c>
      <c r="D43" s="2" t="s">
        <v>3</v>
      </c>
      <c r="E43" s="38"/>
      <c r="F43" s="8">
        <f>C43*E43</f>
        <v>0</v>
      </c>
    </row>
    <row r="44" spans="1:6" x14ac:dyDescent="0.3">
      <c r="A44" s="13"/>
      <c r="B44" s="3"/>
      <c r="C44" s="10"/>
      <c r="D44" s="2"/>
      <c r="E44" s="38"/>
      <c r="F44" s="8"/>
    </row>
    <row r="45" spans="1:6" x14ac:dyDescent="0.3">
      <c r="A45" s="13"/>
      <c r="B45" s="6" t="s">
        <v>43</v>
      </c>
      <c r="C45" s="10"/>
      <c r="D45" s="2"/>
      <c r="E45" s="38"/>
      <c r="F45" s="8"/>
    </row>
    <row r="46" spans="1:6" ht="57.6" x14ac:dyDescent="0.3">
      <c r="A46" s="13" t="s">
        <v>16</v>
      </c>
      <c r="B46" s="3" t="s">
        <v>46</v>
      </c>
      <c r="C46" s="10">
        <v>1</v>
      </c>
      <c r="D46" s="2" t="s">
        <v>15</v>
      </c>
      <c r="E46" s="38"/>
      <c r="F46" s="8">
        <f>C46*E46</f>
        <v>0</v>
      </c>
    </row>
    <row r="47" spans="1:6" x14ac:dyDescent="0.3">
      <c r="A47" s="13"/>
      <c r="B47" s="3"/>
      <c r="C47" s="10"/>
      <c r="D47" s="2"/>
      <c r="E47" s="38"/>
      <c r="F47" s="8"/>
    </row>
    <row r="48" spans="1:6" x14ac:dyDescent="0.3">
      <c r="A48" s="13"/>
      <c r="B48" s="6" t="s">
        <v>1</v>
      </c>
      <c r="C48" s="10"/>
      <c r="D48" s="2"/>
      <c r="E48" s="38"/>
      <c r="F48" s="8"/>
    </row>
    <row r="49" spans="1:6" ht="43.2" x14ac:dyDescent="0.3">
      <c r="A49" s="13" t="s">
        <v>17</v>
      </c>
      <c r="B49" s="3" t="s">
        <v>45</v>
      </c>
      <c r="C49" s="10">
        <v>1</v>
      </c>
      <c r="D49" s="2" t="s">
        <v>15</v>
      </c>
      <c r="E49" s="38"/>
      <c r="F49" s="8">
        <f>C49*E49</f>
        <v>0</v>
      </c>
    </row>
    <row r="50" spans="1:6" x14ac:dyDescent="0.3">
      <c r="A50" s="13"/>
      <c r="B50" s="3"/>
      <c r="C50" s="10"/>
      <c r="D50" s="2"/>
      <c r="E50" s="38"/>
      <c r="F50" s="8"/>
    </row>
    <row r="51" spans="1:6" x14ac:dyDescent="0.3">
      <c r="A51" s="13"/>
      <c r="B51" s="3"/>
      <c r="C51" s="10"/>
      <c r="D51" s="2"/>
      <c r="E51" s="38"/>
      <c r="F51" s="8"/>
    </row>
    <row r="52" spans="1:6" x14ac:dyDescent="0.3">
      <c r="A52" s="13"/>
      <c r="B52" s="3"/>
      <c r="C52" s="10"/>
      <c r="D52" s="2"/>
      <c r="E52" s="38"/>
      <c r="F52" s="8"/>
    </row>
    <row r="53" spans="1:6" x14ac:dyDescent="0.3">
      <c r="A53" s="13"/>
      <c r="B53" s="3"/>
      <c r="C53" s="10"/>
      <c r="D53" s="2"/>
      <c r="E53" s="38"/>
      <c r="F53" s="8"/>
    </row>
    <row r="54" spans="1:6" x14ac:dyDescent="0.3">
      <c r="A54" s="13"/>
      <c r="B54" s="3"/>
      <c r="C54" s="10"/>
      <c r="D54" s="2"/>
      <c r="E54" s="38"/>
      <c r="F54" s="8"/>
    </row>
    <row r="55" spans="1:6" x14ac:dyDescent="0.3">
      <c r="A55" s="13"/>
      <c r="B55" s="3"/>
      <c r="C55" s="10"/>
      <c r="D55" s="2"/>
      <c r="E55" s="38"/>
      <c r="F55" s="8"/>
    </row>
    <row r="56" spans="1:6" x14ac:dyDescent="0.3">
      <c r="A56" s="13"/>
      <c r="B56" s="3"/>
      <c r="C56" s="10"/>
      <c r="D56" s="2"/>
      <c r="E56" s="38"/>
      <c r="F56" s="8"/>
    </row>
    <row r="57" spans="1:6" x14ac:dyDescent="0.3">
      <c r="A57" s="13"/>
      <c r="B57" s="3"/>
      <c r="C57" s="10"/>
      <c r="D57" s="2"/>
      <c r="E57" s="38"/>
      <c r="F57" s="8"/>
    </row>
    <row r="58" spans="1:6" x14ac:dyDescent="0.3">
      <c r="A58" s="13"/>
      <c r="B58" s="3"/>
      <c r="C58" s="10"/>
      <c r="D58" s="2"/>
      <c r="E58" s="38"/>
      <c r="F58" s="8"/>
    </row>
    <row r="59" spans="1:6" x14ac:dyDescent="0.3">
      <c r="A59" s="13"/>
      <c r="B59" s="3"/>
      <c r="C59" s="10"/>
      <c r="D59" s="2"/>
      <c r="E59" s="38"/>
      <c r="F59" s="8"/>
    </row>
    <row r="60" spans="1:6" x14ac:dyDescent="0.3">
      <c r="A60" s="13"/>
      <c r="B60" s="3"/>
      <c r="C60" s="10"/>
      <c r="D60" s="2"/>
      <c r="E60" s="38"/>
      <c r="F60" s="8"/>
    </row>
    <row r="61" spans="1:6" x14ac:dyDescent="0.3">
      <c r="A61" s="13"/>
      <c r="B61" s="3"/>
      <c r="C61" s="10"/>
      <c r="D61" s="2"/>
      <c r="E61" s="38"/>
      <c r="F61" s="8"/>
    </row>
    <row r="62" spans="1:6" x14ac:dyDescent="0.3">
      <c r="A62" s="13"/>
      <c r="B62" s="3"/>
      <c r="C62" s="10"/>
      <c r="D62" s="2"/>
      <c r="E62" s="38"/>
      <c r="F62" s="8"/>
    </row>
    <row r="63" spans="1:6" x14ac:dyDescent="0.3">
      <c r="A63" s="13"/>
      <c r="B63" s="3"/>
      <c r="C63" s="10"/>
      <c r="D63" s="2"/>
      <c r="E63" s="38"/>
      <c r="F63" s="8"/>
    </row>
    <row r="64" spans="1:6" x14ac:dyDescent="0.3">
      <c r="A64" s="17"/>
      <c r="B64" s="19" t="s">
        <v>25</v>
      </c>
      <c r="C64" s="30"/>
      <c r="D64" s="26"/>
      <c r="E64" s="39"/>
      <c r="F64" s="27">
        <f>SUM(F4:F62)</f>
        <v>0</v>
      </c>
    </row>
    <row r="65" spans="1:6" x14ac:dyDescent="0.3">
      <c r="A65" s="13"/>
      <c r="B65" s="20" t="s">
        <v>26</v>
      </c>
      <c r="C65" s="11"/>
      <c r="D65" s="5"/>
      <c r="E65" s="40"/>
      <c r="F65" s="9">
        <f>F64*0.18</f>
        <v>0</v>
      </c>
    </row>
    <row r="66" spans="1:6" ht="15" thickBot="1" x14ac:dyDescent="0.35">
      <c r="A66" s="18"/>
      <c r="B66" s="16" t="s">
        <v>30</v>
      </c>
      <c r="C66" s="31"/>
      <c r="D66" s="28"/>
      <c r="E66" s="41"/>
      <c r="F66" s="29">
        <f>SUM(F64:F65)</f>
        <v>0</v>
      </c>
    </row>
    <row r="67" spans="1:6" ht="15" thickTop="1" x14ac:dyDescent="0.3"/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ECDE Class room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Mumo</dc:creator>
  <cp:lastModifiedBy>Joel Mumo</cp:lastModifiedBy>
  <cp:lastPrinted>2023-04-04T09:51:10Z</cp:lastPrinted>
  <dcterms:created xsi:type="dcterms:W3CDTF">2022-11-16T07:04:39Z</dcterms:created>
  <dcterms:modified xsi:type="dcterms:W3CDTF">2023-04-28T08:20:29Z</dcterms:modified>
</cp:coreProperties>
</file>